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2_18" sheetId="1" r:id="rId1"/>
    <sheet name="Graf-3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 localSheetId="1">'[6]C-12-2-5'!#REF!</definedName>
    <definedName name="_1223">'[6]C-12-2-5'!#REF!</definedName>
    <definedName name="_1226" localSheetId="1">'[7]C-12-2-8'!#REF!</definedName>
    <definedName name="_1226">'[7]C-12-2-8'!#REF!</definedName>
    <definedName name="_135" localSheetId="1">'[8]C-01-3-5'!#REF!</definedName>
    <definedName name="_135">'[8]C-01-3-5'!#REF!</definedName>
    <definedName name="_2007">1</definedName>
    <definedName name="_211" localSheetId="1">'[9]C-02-1-1'!#REF!</definedName>
    <definedName name="_211">'[9]C-02-1-1'!#REF!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 localSheetId="1">'[23]C-09-3-3'!#REF!</definedName>
    <definedName name="_933">'[23]C-09-3-3'!#REF!</definedName>
    <definedName name="_941" localSheetId="1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7" i="2" l="1"/>
  <c r="B14" i="2"/>
  <c r="C16" i="2" s="1"/>
  <c r="C18" i="2" l="1"/>
  <c r="C14" i="2" s="1"/>
  <c r="K28" i="1"/>
  <c r="C28" i="1"/>
  <c r="D28" i="1" s="1"/>
  <c r="K27" i="1"/>
  <c r="E27" i="1"/>
  <c r="C27" i="1"/>
  <c r="F27" i="1" s="1"/>
  <c r="K26" i="1"/>
  <c r="C26" i="1"/>
  <c r="D26" i="1" s="1"/>
  <c r="K25" i="1"/>
  <c r="E25" i="1"/>
  <c r="C25" i="1"/>
  <c r="F25" i="1" s="1"/>
  <c r="K24" i="1"/>
  <c r="C24" i="1"/>
  <c r="D24" i="1" s="1"/>
  <c r="K23" i="1"/>
  <c r="F23" i="1"/>
  <c r="D23" i="1"/>
  <c r="G23" i="1" s="1"/>
  <c r="C23" i="1"/>
  <c r="K22" i="1"/>
  <c r="F22" i="1"/>
  <c r="C22" i="1"/>
  <c r="E22" i="1" s="1"/>
  <c r="K21" i="1"/>
  <c r="C21" i="1" s="1"/>
  <c r="K20" i="1"/>
  <c r="F20" i="1"/>
  <c r="C20" i="1"/>
  <c r="E20" i="1" s="1"/>
  <c r="K19" i="1"/>
  <c r="C19" i="1" s="1"/>
  <c r="K18" i="1"/>
  <c r="F18" i="1"/>
  <c r="C18" i="1"/>
  <c r="E18" i="1" s="1"/>
  <c r="K17" i="1"/>
  <c r="C17" i="1" s="1"/>
  <c r="K16" i="1"/>
  <c r="F16" i="1"/>
  <c r="C16" i="1"/>
  <c r="E16" i="1" s="1"/>
  <c r="K15" i="1"/>
  <c r="C15" i="1" s="1"/>
  <c r="K14" i="1"/>
  <c r="F14" i="1"/>
  <c r="C14" i="1"/>
  <c r="E14" i="1" s="1"/>
  <c r="K13" i="1"/>
  <c r="C13" i="1" s="1"/>
  <c r="K12" i="1"/>
  <c r="F12" i="1"/>
  <c r="C12" i="1"/>
  <c r="E12" i="1" s="1"/>
  <c r="K11" i="1"/>
  <c r="C11" i="1" s="1"/>
  <c r="J9" i="1"/>
  <c r="I9" i="1"/>
  <c r="H9" i="1"/>
  <c r="E11" i="1" l="1"/>
  <c r="C9" i="1"/>
  <c r="D9" i="1" s="1"/>
  <c r="F11" i="1"/>
  <c r="D11" i="1"/>
  <c r="E13" i="1"/>
  <c r="D13" i="1"/>
  <c r="F13" i="1"/>
  <c r="E15" i="1"/>
  <c r="F15" i="1"/>
  <c r="D15" i="1"/>
  <c r="E17" i="1"/>
  <c r="D17" i="1"/>
  <c r="F17" i="1"/>
  <c r="E19" i="1"/>
  <c r="F19" i="1"/>
  <c r="D19" i="1"/>
  <c r="E21" i="1"/>
  <c r="F21" i="1"/>
  <c r="D21" i="1"/>
  <c r="G21" i="1" s="1"/>
  <c r="E9" i="1"/>
  <c r="F9" i="1"/>
  <c r="K9" i="1"/>
  <c r="D12" i="1"/>
  <c r="G12" i="1" s="1"/>
  <c r="D14" i="1"/>
  <c r="G14" i="1" s="1"/>
  <c r="D16" i="1"/>
  <c r="G16" i="1" s="1"/>
  <c r="D18" i="1"/>
  <c r="G18" i="1" s="1"/>
  <c r="D20" i="1"/>
  <c r="G20" i="1" s="1"/>
  <c r="D22" i="1"/>
  <c r="G22" i="1" s="1"/>
  <c r="E24" i="1"/>
  <c r="G24" i="1" s="1"/>
  <c r="E26" i="1"/>
  <c r="G26" i="1" s="1"/>
  <c r="E28" i="1"/>
  <c r="F24" i="1"/>
  <c r="D25" i="1"/>
  <c r="G25" i="1" s="1"/>
  <c r="F26" i="1"/>
  <c r="D27" i="1"/>
  <c r="G27" i="1" s="1"/>
  <c r="F28" i="1"/>
  <c r="G28" i="1" s="1"/>
  <c r="G19" i="1" l="1"/>
  <c r="G17" i="1"/>
  <c r="G11" i="1"/>
  <c r="G15" i="1"/>
  <c r="G13" i="1"/>
  <c r="G9" i="1"/>
</calcChain>
</file>

<file path=xl/sharedStrings.xml><?xml version="1.0" encoding="utf-8"?>
<sst xmlns="http://schemas.openxmlformats.org/spreadsheetml/2006/main" count="41" uniqueCount="36">
  <si>
    <t>←Índice</t>
  </si>
  <si>
    <t>3.2. Educación Escolar Básica: Distribución relativa de los alumnos matriculados</t>
  </si>
  <si>
    <t xml:space="preserve">       por sector, según año y departamento. Año 2018</t>
  </si>
  <si>
    <t>Formulaciones</t>
  </si>
  <si>
    <t>Año y departamento</t>
  </si>
  <si>
    <t>Total</t>
  </si>
  <si>
    <t>Distribución relativa</t>
  </si>
  <si>
    <t>Distribución Relativa</t>
  </si>
  <si>
    <t>Oficial</t>
  </si>
  <si>
    <t>Privado</t>
  </si>
  <si>
    <t>Privado subvencionado</t>
  </si>
  <si>
    <t>Privado Subvencionado</t>
  </si>
  <si>
    <t>Total 2018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</si>
  <si>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</si>
  <si>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</si>
  <si>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</si>
  <si>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</si>
  <si>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</si>
  <si>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</si>
  <si>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</si>
  <si>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</si>
  <si>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</si>
  <si>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</si>
  <si>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</si>
  <si>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</si>
  <si>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</si>
  <si>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-</t>
  </si>
  <si>
    <t>Amambay</t>
  </si>
  <si>
    <t>Canindeyú</t>
  </si>
  <si>
    <t>Pdte. Hayes</t>
  </si>
  <si>
    <t>Boquerón</t>
  </si>
  <si>
    <t>Alto Paraguay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</si>
  <si>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Incluye Educación Indígena, Iniciación Profesional Agropecuaria (IPA), Educación Básica Abierta (EBA) y Educación Inclusiva.</t>
    </r>
  </si>
  <si>
    <r>
      <t xml:space="preserve">Fuente: </t>
    </r>
    <r>
      <rPr>
        <sz val="9"/>
        <rFont val="Times New Roman"/>
        <family val="1"/>
      </rPr>
      <t xml:space="preserve">Ministerio de Educación y Ciencias. Registro Unico del Estudiante 2018. </t>
    </r>
  </si>
  <si>
    <t>Actualizado por Juan Núñez 12102020</t>
  </si>
  <si>
    <t>Actualizado por Juan Núñez 13102020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</si>
</sst>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_-* #,##0\ _€_-;\-* #,##0\ _€_-;_-* &quot;-&quot;??\ _€_-;_-@_-"/>
    <numFmt numFmtId="165" formatCode="#,##0.0"/>
    <numFmt numFmtId="166" formatCode="###,###;;&quot;-&quot;"/>
    <numFmt numFmtId="167" formatCode="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_(* #,##0_);_(* \(#,##0\);_(* &quot;-&quot;??_);_(@_)"/>
    <numFmt numFmtId="198" formatCode="#,##0.0_);\(#,##0.0\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b/>
      <sz val="10"/>
      <color theme="0"/>
      <name val="Lucida Handwriting"/>
      <family val="4"/>
    </font>
    <font>
      <b/>
      <sz val="10"/>
      <color rgb="FFFF0000"/>
      <name val="Lucida Handwriting"/>
      <family val="4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 tint="-0.34998626667073579"/>
      <name val="Times New Roman"/>
      <family val="1"/>
    </font>
    <font>
      <b/>
      <sz val="10"/>
      <color theme="0" tint="-0.34998626667073579"/>
      <name val="Times New Roman"/>
      <family val="1"/>
    </font>
    <font>
      <b/>
      <sz val="12"/>
      <color theme="0" tint="-0.34998626667073579"/>
      <name val="Times New Roman"/>
      <family val="1"/>
    </font>
    <font>
      <sz val="12"/>
      <color theme="0" tint="-0.34998626667073579"/>
      <name val="Times New Roman"/>
      <family val="1"/>
    </font>
    <font>
      <sz val="11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168" fontId="17" fillId="12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168" fontId="17" fillId="16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168" fontId="17" fillId="20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168" fontId="17" fillId="2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17" fillId="28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17" fillId="32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168" fontId="6" fillId="2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168" fontId="11" fillId="6" borderId="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168" fontId="13" fillId="7" borderId="7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168" fontId="12" fillId="0" borderId="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169" fontId="34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17" fillId="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17" fillId="13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17" fillId="17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168" fontId="17" fillId="21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17" fillId="2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168" fontId="17" fillId="29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168" fontId="9" fillId="5" borderId="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4" fillId="0" borderId="0" applyFill="0" applyBorder="0" applyAlignment="0" applyProtection="0"/>
    <xf numFmtId="168" fontId="34" fillId="0" borderId="0" applyNumberFormat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ill="0" applyBorder="0" applyAlignment="0" applyProtection="0"/>
    <xf numFmtId="168" fontId="34" fillId="0" borderId="0" applyFont="0" applyFill="0" applyBorder="0" applyAlignment="0" applyProtection="0"/>
    <xf numFmtId="172" fontId="34" fillId="0" borderId="0" applyFill="0" applyBorder="0" applyAlignment="0" applyProtection="0"/>
    <xf numFmtId="173" fontId="34" fillId="0" borderId="0" applyFill="0" applyBorder="0" applyAlignment="0" applyProtection="0"/>
    <xf numFmtId="174" fontId="34" fillId="0" borderId="0" applyFill="0" applyBorder="0" applyAlignment="0" applyProtection="0"/>
    <xf numFmtId="175" fontId="34" fillId="0" borderId="0" applyFont="0" applyFill="0" applyBorder="0" applyAlignment="0" applyProtection="0"/>
    <xf numFmtId="0" fontId="41" fillId="53" borderId="0" applyNumberFormat="0" applyFont="0" applyBorder="0" applyProtection="0"/>
    <xf numFmtId="176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168" fontId="7" fillId="3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34" fillId="0" borderId="0" applyFill="0" applyBorder="0" applyAlignment="0" applyProtection="0"/>
    <xf numFmtId="177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178" fontId="34" fillId="0" borderId="0" applyFill="0" applyBorder="0" applyAlignment="0" applyProtection="0"/>
    <xf numFmtId="41" fontId="22" fillId="0" borderId="0" applyFont="0" applyFill="0" applyBorder="0" applyAlignment="0" applyProtection="0"/>
    <xf numFmtId="178" fontId="34" fillId="0" borderId="0" applyFill="0" applyBorder="0" applyAlignment="0" applyProtection="0"/>
    <xf numFmtId="179" fontId="34" fillId="0" borderId="0" applyFill="0" applyBorder="0" applyAlignment="0" applyProtection="0"/>
    <xf numFmtId="178" fontId="34" fillId="0" borderId="0" applyFill="0" applyBorder="0" applyAlignment="0" applyProtection="0"/>
    <xf numFmtId="41" fontId="48" fillId="0" borderId="0" applyFont="0" applyFill="0" applyBorder="0" applyAlignment="0" applyProtection="0"/>
    <xf numFmtId="41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9" fontId="34" fillId="0" borderId="0" applyFill="0" applyBorder="0" applyAlignment="0" applyProtection="0"/>
    <xf numFmtId="177" fontId="34" fillId="0" borderId="0" applyFill="0" applyBorder="0" applyAlignment="0" applyProtection="0"/>
    <xf numFmtId="18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34" fillId="0" borderId="0" applyFill="0" applyBorder="0" applyAlignment="0" applyProtection="0"/>
    <xf numFmtId="182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2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2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4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ill="0" applyBorder="0" applyAlignment="0" applyProtection="0"/>
    <xf numFmtId="184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4" fillId="0" borderId="0" applyFill="0" applyBorder="0" applyAlignment="0" applyProtection="0"/>
    <xf numFmtId="43" fontId="1" fillId="0" borderId="0" applyFont="0" applyFill="0" applyBorder="0" applyAlignment="0" applyProtection="0"/>
    <xf numFmtId="184" fontId="34" fillId="0" borderId="0" applyFont="0" applyFill="0" applyBorder="0" applyAlignment="0" applyProtection="0"/>
    <xf numFmtId="186" fontId="34" fillId="0" borderId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ill="0" applyBorder="0" applyAlignment="0" applyProtection="0"/>
    <xf numFmtId="184" fontId="34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48" fillId="0" borderId="0" applyFont="0" applyFill="0" applyBorder="0" applyAlignment="0" applyProtection="0"/>
    <xf numFmtId="190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34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6" fontId="34" fillId="0" borderId="0" applyFill="0" applyBorder="0" applyAlignment="0" applyProtection="0"/>
    <xf numFmtId="182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186" fontId="34" fillId="0" borderId="0" applyFill="0" applyBorder="0" applyAlignment="0" applyProtection="0"/>
    <xf numFmtId="184" fontId="34" fillId="0" borderId="0" applyFont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1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2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43" fontId="1" fillId="0" borderId="0" applyFont="0" applyFill="0" applyBorder="0" applyAlignment="0" applyProtection="0"/>
    <xf numFmtId="183" fontId="34" fillId="0" borderId="0" applyFill="0" applyBorder="0" applyAlignment="0" applyProtection="0"/>
    <xf numFmtId="181" fontId="34" fillId="0" borderId="0" applyFill="0" applyBorder="0" applyAlignment="0" applyProtection="0"/>
    <xf numFmtId="184" fontId="34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4" fillId="0" borderId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1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4" fillId="0" borderId="0" applyFill="0" applyBorder="0" applyAlignment="0" applyProtection="0"/>
    <xf numFmtId="182" fontId="1" fillId="0" borderId="0" applyFont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8" fontId="34" fillId="0" borderId="0" applyFill="0" applyBorder="0" applyAlignment="0" applyProtection="0"/>
    <xf numFmtId="186" fontId="34" fillId="0" borderId="0" applyFill="0" applyBorder="0" applyAlignment="0" applyProtection="0"/>
    <xf numFmtId="181" fontId="34" fillId="0" borderId="0" applyFill="0" applyBorder="0" applyAlignment="0" applyProtection="0"/>
    <xf numFmtId="188" fontId="34" fillId="0" borderId="0" applyFill="0" applyBorder="0" applyAlignment="0" applyProtection="0"/>
    <xf numFmtId="182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43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4" fontId="34" fillId="0" borderId="0" applyFill="0" applyBorder="0" applyAlignment="0" applyProtection="0"/>
    <xf numFmtId="192" fontId="34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0" fontId="51" fillId="0" borderId="0" applyNumberFormat="0" applyBorder="0" applyProtection="0"/>
    <xf numFmtId="192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67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188" fontId="34" fillId="0" borderId="0" applyFill="0" applyBorder="0" applyAlignment="0" applyProtection="0"/>
    <xf numFmtId="40" fontId="49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34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168" fontId="8" fillId="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50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2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168" fontId="32" fillId="0" borderId="0"/>
    <xf numFmtId="0" fontId="1" fillId="0" borderId="0"/>
    <xf numFmtId="0" fontId="32" fillId="0" borderId="0"/>
    <xf numFmtId="37" fontId="50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37" fontId="50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195" fontId="53" fillId="0" borderId="0"/>
    <xf numFmtId="37" fontId="50" fillId="0" borderId="0"/>
    <xf numFmtId="0" fontId="1" fillId="0" borderId="0"/>
    <xf numFmtId="195" fontId="53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196" fontId="53" fillId="0" borderId="0"/>
    <xf numFmtId="37" fontId="50" fillId="0" borderId="0"/>
    <xf numFmtId="196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2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5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37" fontId="50" fillId="0" borderId="0"/>
    <xf numFmtId="0" fontId="1" fillId="0" borderId="0"/>
    <xf numFmtId="0" fontId="34" fillId="0" borderId="0" applyNumberFormat="0" applyFill="0" applyBorder="0" applyAlignment="0" applyProtection="0"/>
    <xf numFmtId="0" fontId="34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2" fillId="0" borderId="0"/>
    <xf numFmtId="0" fontId="22" fillId="0" borderId="0" applyNumberFormat="0" applyFill="0" applyBorder="0" applyAlignment="0" applyProtection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5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6" fontId="53" fillId="0" borderId="0"/>
    <xf numFmtId="195" fontId="53" fillId="0" borderId="0"/>
    <xf numFmtId="37" fontId="50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37" fontId="50" fillId="0" borderId="0"/>
    <xf numFmtId="0" fontId="34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2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2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8" fontId="1" fillId="0" borderId="0"/>
    <xf numFmtId="0" fontId="34" fillId="0" borderId="0"/>
    <xf numFmtId="0" fontId="34" fillId="0" borderId="0"/>
    <xf numFmtId="168" fontId="1" fillId="0" borderId="0"/>
    <xf numFmtId="0" fontId="34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8" fontId="1" fillId="0" borderId="0"/>
    <xf numFmtId="0" fontId="34" fillId="0" borderId="0"/>
    <xf numFmtId="0" fontId="34" fillId="0" borderId="0"/>
    <xf numFmtId="168" fontId="1" fillId="0" borderId="0"/>
    <xf numFmtId="0" fontId="34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8" fontId="1" fillId="0" borderId="0"/>
    <xf numFmtId="0" fontId="34" fillId="0" borderId="0"/>
    <xf numFmtId="0" fontId="34" fillId="0" borderId="0"/>
    <xf numFmtId="168" fontId="1" fillId="0" borderId="0"/>
    <xf numFmtId="0" fontId="34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8" fontId="1" fillId="0" borderId="0"/>
    <xf numFmtId="0" fontId="34" fillId="0" borderId="0"/>
    <xf numFmtId="0" fontId="34" fillId="0" borderId="0"/>
    <xf numFmtId="168" fontId="1" fillId="0" borderId="0"/>
    <xf numFmtId="0" fontId="34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68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2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2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50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168" fontId="32" fillId="8" borderId="8" applyNumberFormat="0" applyFont="0" applyAlignment="0" applyProtection="0"/>
    <xf numFmtId="168" fontId="32" fillId="8" borderId="8" applyNumberFormat="0" applyFont="0" applyAlignment="0" applyProtection="0"/>
    <xf numFmtId="168" fontId="32" fillId="8" borderId="8" applyNumberFormat="0" applyFont="0" applyAlignment="0" applyProtection="0"/>
    <xf numFmtId="168" fontId="34" fillId="55" borderId="17" applyNumberFormat="0" applyFont="0" applyAlignment="0" applyProtection="0"/>
    <xf numFmtId="168" fontId="34" fillId="55" borderId="17" applyNumberFormat="0" applyFont="0" applyAlignment="0" applyProtection="0"/>
    <xf numFmtId="168" fontId="34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0" fontId="32" fillId="55" borderId="17" applyNumberFormat="0" applyFont="0" applyAlignment="0" applyProtection="0"/>
    <xf numFmtId="168" fontId="32" fillId="55" borderId="17" applyNumberFormat="0" applyFont="0" applyAlignment="0" applyProtection="0"/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168" fontId="10" fillId="6" borderId="5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61" fillId="47" borderId="18" applyNumberFormat="0" applyAlignment="0" applyProtection="0"/>
    <xf numFmtId="168" fontId="6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168" fontId="3" fillId="0" borderId="1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168" fontId="4" fillId="0" borderId="2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168" fontId="5" fillId="0" borderId="3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168" fontId="16" fillId="0" borderId="9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</cellStyleXfs>
  <cellXfs count="91">
    <xf numFmtId="0" fontId="0" fillId="0" borderId="0" xfId="0"/>
    <xf numFmtId="0" fontId="18" fillId="0" borderId="0" xfId="2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0" fontId="22" fillId="0" borderId="0" xfId="0" applyFont="1" applyFill="1" applyAlignment="1" applyProtection="1">
      <alignment horizontal="left"/>
    </xf>
    <xf numFmtId="164" fontId="23" fillId="0" borderId="0" xfId="1" applyNumberFormat="1" applyFont="1" applyFill="1"/>
    <xf numFmtId="0" fontId="26" fillId="0" borderId="0" xfId="0" applyFont="1" applyFill="1"/>
    <xf numFmtId="0" fontId="22" fillId="0" borderId="0" xfId="0" applyFont="1" applyFill="1" applyBorder="1" applyAlignment="1" applyProtection="1">
      <alignment horizontal="left" vertical="center" indent="2"/>
    </xf>
    <xf numFmtId="164" fontId="23" fillId="0" borderId="0" xfId="1" applyNumberFormat="1" applyFont="1" applyFill="1" applyAlignment="1" applyProtection="1">
      <alignment horizontal="right"/>
    </xf>
    <xf numFmtId="0" fontId="27" fillId="0" borderId="0" xfId="0" applyFont="1" applyFill="1" applyAlignment="1" applyProtection="1">
      <alignment horizontal="left" indent="1"/>
    </xf>
    <xf numFmtId="3" fontId="27" fillId="0" borderId="0" xfId="0" applyNumberFormat="1" applyFont="1" applyFill="1" applyAlignment="1" applyProtection="1">
      <alignment horizontal="right" indent="2"/>
    </xf>
    <xf numFmtId="165" fontId="27" fillId="0" borderId="0" xfId="1" applyNumberFormat="1" applyFont="1" applyFill="1" applyAlignment="1" applyProtection="1">
      <alignment horizontal="right" wrapText="1" indent="3"/>
    </xf>
    <xf numFmtId="165" fontId="27" fillId="0" borderId="0" xfId="1" applyNumberFormat="1" applyFont="1" applyFill="1" applyAlignment="1" applyProtection="1">
      <alignment horizontal="right" wrapText="1" indent="2"/>
    </xf>
    <xf numFmtId="164" fontId="28" fillId="0" borderId="0" xfId="1" applyNumberFormat="1" applyFont="1" applyFill="1" applyAlignment="1" applyProtection="1">
      <alignment horizontal="right" wrapText="1"/>
    </xf>
    <xf numFmtId="164" fontId="28" fillId="0" borderId="0" xfId="1" applyNumberFormat="1" applyFont="1" applyFill="1"/>
    <xf numFmtId="166" fontId="24" fillId="0" borderId="0" xfId="0" applyNumberFormat="1" applyFont="1" applyFill="1" applyBorder="1"/>
    <xf numFmtId="0" fontId="22" fillId="0" borderId="0" xfId="0" applyFont="1" applyFill="1" applyAlignment="1">
      <alignment horizontal="left" indent="3"/>
    </xf>
    <xf numFmtId="3" fontId="22" fillId="0" borderId="0" xfId="0" applyNumberFormat="1" applyFont="1" applyFill="1" applyAlignment="1">
      <alignment horizontal="right" indent="2"/>
    </xf>
    <xf numFmtId="165" fontId="22" fillId="0" borderId="0" xfId="0" applyNumberFormat="1" applyFont="1" applyFill="1" applyAlignment="1">
      <alignment horizontal="right" indent="3"/>
    </xf>
    <xf numFmtId="165" fontId="22" fillId="0" borderId="0" xfId="0" applyNumberFormat="1" applyFont="1" applyFill="1" applyAlignment="1">
      <alignment horizontal="right" indent="2"/>
    </xf>
    <xf numFmtId="0" fontId="22" fillId="0" borderId="0" xfId="0" applyFont="1" applyFill="1" applyAlignment="1" applyProtection="1">
      <alignment horizontal="left" indent="1"/>
    </xf>
    <xf numFmtId="3" fontId="22" fillId="0" borderId="0" xfId="0" applyNumberFormat="1" applyFont="1" applyFill="1" applyAlignment="1" applyProtection="1">
      <alignment horizontal="right" wrapText="1" indent="2"/>
    </xf>
    <xf numFmtId="165" fontId="22" fillId="0" borderId="0" xfId="1" applyNumberFormat="1" applyFont="1" applyFill="1" applyAlignment="1" applyProtection="1">
      <alignment horizontal="right" wrapText="1" indent="3"/>
    </xf>
    <xf numFmtId="165" fontId="22" fillId="0" borderId="0" xfId="1" applyNumberFormat="1" applyFont="1" applyFill="1" applyAlignment="1" applyProtection="1">
      <alignment horizontal="right" wrapText="1" indent="2"/>
    </xf>
    <xf numFmtId="166" fontId="23" fillId="0" borderId="0" xfId="0" applyNumberFormat="1" applyFont="1" applyFill="1"/>
    <xf numFmtId="0" fontId="22" fillId="0" borderId="0" xfId="0" quotePrefix="1" applyFont="1" applyFill="1" applyAlignment="1" applyProtection="1">
      <alignment horizontal="left" indent="1"/>
    </xf>
    <xf numFmtId="164" fontId="23" fillId="0" borderId="0" xfId="1" applyNumberFormat="1" applyFont="1" applyFill="1" applyBorder="1"/>
    <xf numFmtId="0" fontId="22" fillId="0" borderId="13" xfId="0" applyFont="1" applyFill="1" applyBorder="1"/>
    <xf numFmtId="167" fontId="22" fillId="0" borderId="13" xfId="0" applyNumberFormat="1" applyFont="1" applyFill="1" applyBorder="1" applyAlignment="1">
      <alignment horizontal="right"/>
    </xf>
    <xf numFmtId="167" fontId="23" fillId="0" borderId="0" xfId="0" applyNumberFormat="1" applyFont="1" applyFill="1" applyBorder="1" applyAlignment="1" applyProtection="1">
      <alignment horizontal="right"/>
    </xf>
    <xf numFmtId="167" fontId="24" fillId="0" borderId="0" xfId="0" applyNumberFormat="1" applyFont="1" applyFill="1" applyBorder="1" applyAlignment="1" applyProtection="1">
      <alignment horizontal="right"/>
    </xf>
    <xf numFmtId="164" fontId="23" fillId="0" borderId="0" xfId="1" applyNumberFormat="1" applyFont="1" applyFill="1" applyBorder="1" applyProtection="1"/>
    <xf numFmtId="164" fontId="23" fillId="0" borderId="0" xfId="1" applyNumberFormat="1" applyFont="1" applyFill="1" applyBorder="1" applyAlignment="1" applyProtection="1">
      <alignment horizontal="right"/>
    </xf>
    <xf numFmtId="0" fontId="24" fillId="0" borderId="0" xfId="0" applyFont="1" applyFill="1" applyBorder="1"/>
    <xf numFmtId="0" fontId="29" fillId="0" borderId="0" xfId="0" applyFont="1" applyFill="1"/>
    <xf numFmtId="0" fontId="23" fillId="0" borderId="0" xfId="0" applyFont="1" applyFill="1" applyBorder="1"/>
    <xf numFmtId="0" fontId="30" fillId="0" borderId="0" xfId="0" applyFont="1" applyFill="1" applyAlignment="1" applyProtection="1">
      <alignment horizontal="left"/>
    </xf>
    <xf numFmtId="0" fontId="27" fillId="0" borderId="0" xfId="0" applyFont="1" applyFill="1" applyAlignment="1" applyProtection="1">
      <alignment horizontal="left"/>
    </xf>
    <xf numFmtId="0" fontId="31" fillId="0" borderId="0" xfId="0" applyFont="1" applyFill="1"/>
    <xf numFmtId="164" fontId="23" fillId="0" borderId="0" xfId="1" applyNumberFormat="1" applyFont="1" applyFill="1" applyProtection="1"/>
    <xf numFmtId="0" fontId="3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right" vertical="center" wrapText="1" indent="3"/>
    </xf>
    <xf numFmtId="0" fontId="22" fillId="0" borderId="0" xfId="0" applyFont="1" applyFill="1" applyBorder="1" applyAlignment="1" applyProtection="1">
      <alignment horizontal="right" vertical="center" wrapText="1" indent="3"/>
    </xf>
    <xf numFmtId="0" fontId="22" fillId="0" borderId="12" xfId="0" applyFont="1" applyFill="1" applyBorder="1" applyAlignment="1" applyProtection="1">
      <alignment horizontal="right" vertical="center" wrapText="1" indent="3"/>
    </xf>
    <xf numFmtId="0" fontId="22" fillId="0" borderId="11" xfId="0" applyFont="1" applyFill="1" applyBorder="1" applyAlignment="1" applyProtection="1">
      <alignment horizontal="center" vertical="center"/>
    </xf>
    <xf numFmtId="164" fontId="23" fillId="0" borderId="0" xfId="1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>
      <alignment horizontal="center" vertical="center" wrapText="1"/>
    </xf>
    <xf numFmtId="0" fontId="69" fillId="0" borderId="0" xfId="1721" applyFont="1" applyFill="1" applyBorder="1" applyAlignment="1">
      <alignment horizontal="center"/>
    </xf>
    <xf numFmtId="3" fontId="70" fillId="0" borderId="0" xfId="1721" applyNumberFormat="1" applyFont="1" applyFill="1" applyBorder="1"/>
    <xf numFmtId="167" fontId="70" fillId="0" borderId="0" xfId="1721" applyNumberFormat="1" applyFont="1" applyFill="1" applyBorder="1"/>
    <xf numFmtId="0" fontId="69" fillId="0" borderId="0" xfId="1721" applyFont="1" applyFill="1"/>
    <xf numFmtId="0" fontId="69" fillId="0" borderId="0" xfId="1721" applyFont="1"/>
    <xf numFmtId="0" fontId="69" fillId="0" borderId="0" xfId="1721" applyFont="1" applyFill="1" applyBorder="1"/>
    <xf numFmtId="3" fontId="69" fillId="0" borderId="0" xfId="1721" applyNumberFormat="1" applyFont="1" applyFill="1" applyBorder="1"/>
    <xf numFmtId="0" fontId="70" fillId="0" borderId="0" xfId="1721" applyFont="1" applyFill="1" applyBorder="1"/>
    <xf numFmtId="197" fontId="69" fillId="0" borderId="0" xfId="1" applyNumberFormat="1" applyFont="1" applyFill="1"/>
    <xf numFmtId="0" fontId="69" fillId="0" borderId="0" xfId="1721" applyFont="1" applyFill="1" applyBorder="1" applyAlignment="1">
      <alignment horizontal="left"/>
    </xf>
    <xf numFmtId="37" fontId="69" fillId="0" borderId="0" xfId="1721" applyNumberFormat="1" applyFont="1" applyFill="1" applyProtection="1"/>
    <xf numFmtId="198" fontId="69" fillId="0" borderId="0" xfId="1721" applyNumberFormat="1" applyFont="1" applyFill="1"/>
    <xf numFmtId="0" fontId="71" fillId="0" borderId="0" xfId="1721" applyFont="1" applyFill="1"/>
    <xf numFmtId="198" fontId="72" fillId="0" borderId="0" xfId="1721" applyNumberFormat="1" applyFont="1" applyFill="1"/>
    <xf numFmtId="37" fontId="69" fillId="0" borderId="0" xfId="1721" applyNumberFormat="1" applyFont="1" applyFill="1" applyAlignment="1" applyProtection="1">
      <alignment horizontal="center"/>
    </xf>
    <xf numFmtId="0" fontId="69" fillId="0" borderId="0" xfId="1721" applyFont="1" applyFill="1" applyAlignment="1">
      <alignment horizontal="center"/>
    </xf>
    <xf numFmtId="198" fontId="69" fillId="0" borderId="0" xfId="1721" applyNumberFormat="1" applyFont="1" applyFill="1" applyAlignment="1">
      <alignment horizontal="center"/>
    </xf>
    <xf numFmtId="0" fontId="23" fillId="0" borderId="0" xfId="1721" applyFont="1" applyFill="1" applyBorder="1" applyAlignment="1">
      <alignment horizontal="center"/>
    </xf>
    <xf numFmtId="3" fontId="28" fillId="0" borderId="0" xfId="1721" applyNumberFormat="1" applyFont="1" applyFill="1" applyBorder="1"/>
    <xf numFmtId="167" fontId="28" fillId="0" borderId="0" xfId="1721" applyNumberFormat="1" applyFont="1" applyFill="1" applyBorder="1"/>
    <xf numFmtId="0" fontId="23" fillId="0" borderId="0" xfId="1721" applyFont="1" applyFill="1"/>
    <xf numFmtId="0" fontId="23" fillId="0" borderId="0" xfId="1721" applyFont="1" applyFill="1" applyBorder="1"/>
    <xf numFmtId="3" fontId="23" fillId="0" borderId="0" xfId="1721" applyNumberFormat="1" applyFont="1" applyFill="1" applyBorder="1"/>
    <xf numFmtId="0" fontId="28" fillId="0" borderId="0" xfId="1721" applyFont="1" applyFill="1" applyBorder="1"/>
    <xf numFmtId="197" fontId="23" fillId="0" borderId="0" xfId="1" applyNumberFormat="1" applyFont="1" applyFill="1"/>
    <xf numFmtId="0" fontId="23" fillId="0" borderId="0" xfId="1721" applyFont="1" applyFill="1" applyBorder="1" applyAlignment="1">
      <alignment horizontal="left"/>
    </xf>
    <xf numFmtId="37" fontId="28" fillId="0" borderId="0" xfId="1721" applyNumberFormat="1" applyFont="1" applyFill="1" applyProtection="1"/>
    <xf numFmtId="0" fontId="73" fillId="0" borderId="0" xfId="1721" applyFont="1"/>
    <xf numFmtId="0" fontId="23" fillId="0" borderId="0" xfId="1721" applyFont="1"/>
  </cellXfs>
  <cellStyles count="42773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2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00" b="1" i="0" u="none" strike="noStrike" baseline="0">
                <a:solidFill>
                  <a:srgbClr val="3333CC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Escolar Básica: Matriculados por sector.
Año 2018</a:t>
            </a:r>
            <a:endParaRPr lang="es-PY" sz="1300" b="1">
              <a:solidFill>
                <a:srgbClr val="3333CC"/>
              </a:solidFill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9706896168372345"/>
          <c:y val="4.002121972056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9655733045106"/>
          <c:y val="0.34398692494726502"/>
          <c:w val="0.62376541072142966"/>
          <c:h val="0.41807126869877459"/>
        </c:manualLayout>
      </c:layout>
      <c:pie3DChart>
        <c:varyColors val="1"/>
        <c:ser>
          <c:idx val="0"/>
          <c:order val="0"/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8"/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0123650392228318E-2"/>
                  <c:y val="-3.6480721599940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4391300666659308E-2"/>
                  <c:y val="6.4906510992507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'Graf-3.2_A'!$A$16:$A$18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'Graf-3.2_A'!$B$16:$B$18</c:f>
              <c:numCache>
                <c:formatCode>_(* #,##0_);_(* \(#,##0\);_(* "-"??_);_(@_)</c:formatCode>
                <c:ptCount val="3"/>
                <c:pt idx="0">
                  <c:v>763599.0000000007</c:v>
                </c:pt>
                <c:pt idx="1">
                  <c:v>82455.999999999927</c:v>
                </c:pt>
                <c:pt idx="2">
                  <c:v>126207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797718</xdr:colOff>
      <xdr:row>2</xdr:row>
      <xdr:rowOff>42333</xdr:rowOff>
    </xdr:from>
    <xdr:to>
      <xdr:col>7</xdr:col>
      <xdr:colOff>750885</xdr:colOff>
      <xdr:row>21</xdr:row>
      <xdr:rowOff>35832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0.03831</cdr:x>
      <cdr:y>0.90308</cdr:y>
    </cdr:from>
    <cdr:to>
      <cdr:x>0.20082</cdr:x>
      <cdr:y>0.95892</cdr:y>
    </cdr:to>
    <cdr:sp macro="" textlink="">
      <cdr:nvSpPr>
        <cdr:cNvPr id="19968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98" y="2830004"/>
          <a:ext cx="1015919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3.2.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imenezp/Desktop/CEP%202019_11012021_para%20separ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DIO 2019"/>
      <sheetName val="1.1_A"/>
      <sheetName val="1.2_A"/>
      <sheetName val="1.3_A"/>
      <sheetName val="1.4_A"/>
      <sheetName val="Gráfico 1.4_A"/>
      <sheetName val="1.5 _A"/>
      <sheetName val="Gráfico 1.5_A_19"/>
      <sheetName val="2.1_19"/>
      <sheetName val="2.2_A_19"/>
      <sheetName val="2.3_A_19"/>
      <sheetName val="2.4 _A_19"/>
      <sheetName val="2.5_A_19"/>
      <sheetName val="2.6_A_19"/>
      <sheetName val="Graf-2.6_A"/>
      <sheetName val="3.1 A_18"/>
      <sheetName val="Graf-3.1_18"/>
      <sheetName val="3.2_18"/>
      <sheetName val="Graf-3.2_A"/>
      <sheetName val="3.3_A"/>
      <sheetName val="Graf-3.3_A"/>
      <sheetName val="3.4_A_19"/>
      <sheetName val="3.5_A_18"/>
      <sheetName val="4.1_19"/>
      <sheetName val="4.2_A _18"/>
      <sheetName val="4.3 _A_18"/>
      <sheetName val="4.4_A_19"/>
      <sheetName val="4.5_A_19"/>
      <sheetName val="Graf-4.5_A"/>
      <sheetName val="5.1_A"/>
      <sheetName val="Graf-5.1_A"/>
      <sheetName val="5.2_A"/>
      <sheetName val="Graf-5.2_A"/>
      <sheetName val="5.3_A"/>
      <sheetName val="5.4 _A"/>
      <sheetName val="Graf-5.4_A"/>
      <sheetName val="5.5_A"/>
      <sheetName val="Graf-5.5_A"/>
      <sheetName val="6.1_A"/>
      <sheetName val="Graf-6.1_A"/>
      <sheetName val="6.2_A"/>
      <sheetName val="7.1_A"/>
      <sheetName val="Graf-7.1_A"/>
      <sheetName val="8.1 A"/>
      <sheetName val="9.1_A"/>
      <sheetName val="9-2_A"/>
      <sheetName val="Graf-9.2_A"/>
      <sheetName val="9.3_A"/>
      <sheetName val="9.4_A"/>
      <sheetName val="Graf-9.4_A"/>
      <sheetName val="9.5_A"/>
      <sheetName val="Graf-9.5_A"/>
      <sheetName val="9.6 A_Propuesta"/>
      <sheetName val="9.6 Anterior"/>
      <sheetName val="9.7"/>
      <sheetName val="Graf-9.7a"/>
      <sheetName val="Graf-9.7b_A"/>
      <sheetName val="10.1 _A"/>
      <sheetName val="Graf-10.1_A"/>
      <sheetName val="10.2 _A"/>
      <sheetName val="Graf-10.2_A"/>
      <sheetName val="10.3_A"/>
      <sheetName val="10.4_A"/>
      <sheetName val=" 11.1_A"/>
      <sheetName val="11.2_16"/>
      <sheetName val="11.3 A"/>
      <sheetName val="11.4 A"/>
      <sheetName val="11.5 A"/>
      <sheetName val="11.6_A"/>
      <sheetName val="Graf-11.6_A"/>
      <sheetName val="11.7_A"/>
      <sheetName val="Graf-11.7_A"/>
      <sheetName val="12.1_18"/>
      <sheetName val="12.2_18"/>
      <sheetName val="12.3_A"/>
      <sheetName val="12.4_A"/>
      <sheetName val="13.1 _A"/>
      <sheetName val="13.2_A"/>
      <sheetName val="13.3_A"/>
      <sheetName val="14.1_A"/>
      <sheetName val="Graf-14.1_A"/>
      <sheetName val="14.2_A"/>
      <sheetName val="Graf-14.2_A"/>
      <sheetName val="14.3_A"/>
      <sheetName val="Graf-14.3_A"/>
      <sheetName val="14.4_A"/>
      <sheetName val="15.1_A"/>
      <sheetName val="15.2_A"/>
      <sheetName val=" 15.3_A"/>
      <sheetName val="16.1_A"/>
      <sheetName val="Graf-16.1_A"/>
      <sheetName val="16.2 _A"/>
      <sheetName val="16.3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A16" t="str">
            <v>Oficial</v>
          </cell>
          <cell r="B16">
            <v>763599.0000000007</v>
          </cell>
        </row>
        <row r="17">
          <cell r="A17" t="str">
            <v>Privado</v>
          </cell>
          <cell r="B17">
            <v>82455.999999999927</v>
          </cell>
        </row>
        <row r="18">
          <cell r="A18" t="str">
            <v>Privado subvencionado</v>
          </cell>
          <cell r="B18">
            <v>126207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7"/>
  <sheetViews>
    <sheetView showGridLines="0" tabSelected="1" zoomScale="90" zoomScaleNormal="90" workbookViewId="0"/>
  </sheetViews>
  <sheetFormatPr baseColWidth="10" defaultRowHeight="15"/>
  <cols>
    <col min="1" max="1" width="2.7109375" style="8" customWidth="1"/>
    <col min="2" max="2" width="17.7109375" style="5" customWidth="1"/>
    <col min="3" max="3" width="15.140625" style="5" customWidth="1"/>
    <col min="4" max="4" width="12.5703125" style="5" customWidth="1"/>
    <col min="5" max="5" width="11.140625" style="5" customWidth="1"/>
    <col min="6" max="6" width="14.7109375" style="5" customWidth="1"/>
    <col min="7" max="7" width="10.85546875" style="11" customWidth="1"/>
    <col min="8" max="8" width="14.28515625" style="11" bestFit="1" customWidth="1"/>
    <col min="9" max="9" width="11" style="11" bestFit="1" customWidth="1"/>
    <col min="10" max="10" width="15.28515625" style="11" customWidth="1"/>
    <col min="11" max="11" width="13.85546875" style="11" bestFit="1" customWidth="1"/>
    <col min="12" max="12" width="13.5703125" style="6" bestFit="1" customWidth="1"/>
    <col min="13" max="16384" width="11.42578125" style="5"/>
  </cols>
  <sheetData>
    <row r="1" spans="1:12" s="2" customFormat="1">
      <c r="A1" s="1" t="s">
        <v>0</v>
      </c>
      <c r="G1" s="3"/>
      <c r="H1" s="3"/>
      <c r="I1" s="3"/>
      <c r="J1" s="3"/>
      <c r="K1" s="3"/>
      <c r="L1" s="4"/>
    </row>
    <row r="2" spans="1:12" ht="15" customHeight="1">
      <c r="A2" s="5"/>
      <c r="B2" s="5" t="s">
        <v>1</v>
      </c>
      <c r="G2" s="6"/>
      <c r="H2" s="6"/>
      <c r="I2" s="6"/>
      <c r="J2" s="6"/>
      <c r="K2" s="6"/>
      <c r="L2" s="7"/>
    </row>
    <row r="3" spans="1:12" ht="15" customHeight="1">
      <c r="B3" s="5" t="s">
        <v>2</v>
      </c>
      <c r="G3" s="6"/>
      <c r="H3" s="6" t="s">
        <v>3</v>
      </c>
      <c r="I3" s="6"/>
      <c r="J3" s="6"/>
      <c r="K3" s="6"/>
      <c r="L3" s="7"/>
    </row>
    <row r="4" spans="1:12" ht="5.0999999999999996" customHeight="1">
      <c r="A4" s="9"/>
      <c r="B4" s="10"/>
      <c r="C4" s="10"/>
      <c r="D4" s="10"/>
      <c r="E4" s="10"/>
      <c r="F4" s="10"/>
      <c r="L4" s="7"/>
    </row>
    <row r="5" spans="1:12" ht="18.75" customHeight="1">
      <c r="A5" s="9"/>
      <c r="B5" s="48" t="s">
        <v>4</v>
      </c>
      <c r="C5" s="51" t="s">
        <v>5</v>
      </c>
      <c r="D5" s="54" t="s">
        <v>6</v>
      </c>
      <c r="E5" s="54"/>
      <c r="F5" s="54"/>
      <c r="H5" s="55" t="s">
        <v>7</v>
      </c>
      <c r="I5" s="55"/>
      <c r="J5" s="55"/>
      <c r="L5" s="7"/>
    </row>
    <row r="6" spans="1:12">
      <c r="B6" s="49"/>
      <c r="C6" s="52"/>
      <c r="D6" s="56" t="s">
        <v>8</v>
      </c>
      <c r="E6" s="56" t="s">
        <v>9</v>
      </c>
      <c r="F6" s="58" t="s">
        <v>10</v>
      </c>
      <c r="H6" s="60" t="s">
        <v>8</v>
      </c>
      <c r="I6" s="60" t="s">
        <v>9</v>
      </c>
      <c r="J6" s="61" t="s">
        <v>11</v>
      </c>
      <c r="L6" s="7"/>
    </row>
    <row r="7" spans="1:12" ht="12.75">
      <c r="A7" s="12"/>
      <c r="B7" s="50"/>
      <c r="C7" s="53"/>
      <c r="D7" s="57"/>
      <c r="E7" s="57"/>
      <c r="F7" s="59"/>
      <c r="H7" s="60"/>
      <c r="I7" s="60"/>
      <c r="J7" s="61"/>
      <c r="L7" s="7"/>
    </row>
    <row r="8" spans="1:12" ht="5.0999999999999996" customHeight="1">
      <c r="A8" s="12"/>
      <c r="B8" s="13"/>
      <c r="H8" s="14"/>
      <c r="I8" s="14"/>
      <c r="J8" s="14"/>
      <c r="L8" s="7"/>
    </row>
    <row r="9" spans="1:12">
      <c r="B9" s="15" t="s">
        <v>12</v>
      </c>
      <c r="C9" s="16">
        <f>SUM(C11:C28)</f>
        <v>972262.0000000007</v>
      </c>
      <c r="D9" s="17">
        <f>+H9/$C9*100</f>
        <v>78.538398086112608</v>
      </c>
      <c r="E9" s="18">
        <f>+I9/$C9*100</f>
        <v>8.4808415838528983</v>
      </c>
      <c r="F9" s="17">
        <f>+J9/$C9*100</f>
        <v>12.980760330034489</v>
      </c>
      <c r="G9" s="11">
        <f>SUM(D9:F9)</f>
        <v>99.999999999999986</v>
      </c>
      <c r="H9" s="19">
        <f>SUM(H11:H28)</f>
        <v>763599.0000000007</v>
      </c>
      <c r="I9" s="19">
        <f>SUM(I11:I28)</f>
        <v>82455.999999999927</v>
      </c>
      <c r="J9" s="19">
        <f>SUM(J11:J28)</f>
        <v>126207</v>
      </c>
      <c r="K9" s="20">
        <f>SUM(K11:K28)</f>
        <v>972262.0000000007</v>
      </c>
      <c r="L9" s="21"/>
    </row>
    <row r="10" spans="1:12" ht="4.5" customHeight="1">
      <c r="B10" s="22"/>
      <c r="C10" s="23"/>
      <c r="D10" s="24"/>
      <c r="E10" s="25"/>
      <c r="F10" s="24"/>
      <c r="L10" s="21"/>
    </row>
    <row r="11" spans="1:12" ht="14.1" customHeight="1">
      <c r="B11" s="26" t="s">
        <v>13</v>
      </c>
      <c r="C11" s="27">
        <f>K11</f>
        <v>76594</v>
      </c>
      <c r="D11" s="28">
        <f>H11/$C11*100</f>
        <v>37.50815990808681</v>
      </c>
      <c r="E11" s="29">
        <f>I11/$C11*100</f>
        <v>29.619813562419999</v>
      </c>
      <c r="F11" s="28">
        <f>J11/$C11*100</f>
        <v>32.872026529493198</v>
      </c>
      <c r="G11" s="11">
        <f t="shared" ref="G11:G28" si="0">SUM(D11:F11)</f>
        <v>100.00000000000001</v>
      </c>
      <c r="H11" s="30">
        <v>28729.000000000011</v>
      </c>
      <c r="I11" s="30">
        <v>22686.999999999975</v>
      </c>
      <c r="J11" s="30">
        <v>25178.000000000018</v>
      </c>
      <c r="K11" s="11">
        <f>SUM(H11:J11)</f>
        <v>76594</v>
      </c>
      <c r="L11" s="21"/>
    </row>
    <row r="12" spans="1:12" ht="14.1" customHeight="1">
      <c r="B12" s="26" t="s">
        <v>14</v>
      </c>
      <c r="C12" s="27">
        <f t="shared" ref="C12:C28" si="1">K12</f>
        <v>38570.000000000029</v>
      </c>
      <c r="D12" s="28">
        <f t="shared" ref="D12:E28" si="2">H12/$C12*100</f>
        <v>81.467461757842898</v>
      </c>
      <c r="E12" s="29">
        <f>I12/$C12*100</f>
        <v>2.5926886180969645E-2</v>
      </c>
      <c r="F12" s="28">
        <f t="shared" ref="F12:F28" si="3">J12/$C12*100</f>
        <v>18.506611355976126</v>
      </c>
      <c r="G12" s="11">
        <f t="shared" si="0"/>
        <v>100</v>
      </c>
      <c r="H12" s="30">
        <v>31422.000000000029</v>
      </c>
      <c r="I12" s="30">
        <v>10</v>
      </c>
      <c r="J12" s="30">
        <v>7137.9999999999973</v>
      </c>
      <c r="K12" s="11">
        <f t="shared" ref="K12:K28" si="4">SUM(H12:J12)</f>
        <v>38570.000000000029</v>
      </c>
      <c r="L12" s="21"/>
    </row>
    <row r="13" spans="1:12" ht="14.1" customHeight="1">
      <c r="B13" s="26" t="s">
        <v>15</v>
      </c>
      <c r="C13" s="27">
        <f t="shared" si="1"/>
        <v>70081.000000000204</v>
      </c>
      <c r="D13" s="28">
        <f t="shared" si="2"/>
        <v>93.762931465019079</v>
      </c>
      <c r="E13" s="29">
        <f t="shared" si="2"/>
        <v>1.040224882635804</v>
      </c>
      <c r="F13" s="28">
        <f t="shared" si="3"/>
        <v>5.1968436523451293</v>
      </c>
      <c r="G13" s="11">
        <f t="shared" si="0"/>
        <v>100</v>
      </c>
      <c r="H13" s="30">
        <v>65710.000000000204</v>
      </c>
      <c r="I13" s="30">
        <v>729</v>
      </c>
      <c r="J13" s="30">
        <v>3642.0000000000009</v>
      </c>
      <c r="K13" s="11">
        <f t="shared" si="4"/>
        <v>70081.000000000204</v>
      </c>
      <c r="L13" s="21"/>
    </row>
    <row r="14" spans="1:12" ht="14.1" customHeight="1">
      <c r="B14" s="26" t="s">
        <v>16</v>
      </c>
      <c r="C14" s="27">
        <f t="shared" si="1"/>
        <v>41096.000000000015</v>
      </c>
      <c r="D14" s="28">
        <f t="shared" si="2"/>
        <v>89.578061125170336</v>
      </c>
      <c r="E14" s="29">
        <f t="shared" si="2"/>
        <v>0.43313217831419104</v>
      </c>
      <c r="F14" s="28">
        <f t="shared" si="3"/>
        <v>9.9888066965154696</v>
      </c>
      <c r="G14" s="11">
        <f t="shared" si="0"/>
        <v>100</v>
      </c>
      <c r="H14" s="30">
        <v>36813.000000000015</v>
      </c>
      <c r="I14" s="30">
        <v>178.00000000000003</v>
      </c>
      <c r="J14" s="30">
        <v>4104.9999999999991</v>
      </c>
      <c r="K14" s="11">
        <f t="shared" si="4"/>
        <v>41096.000000000015</v>
      </c>
      <c r="L14" s="21"/>
    </row>
    <row r="15" spans="1:12" ht="14.1" customHeight="1">
      <c r="B15" s="26" t="s">
        <v>17</v>
      </c>
      <c r="C15" s="27">
        <f t="shared" si="1"/>
        <v>27550.999999999993</v>
      </c>
      <c r="D15" s="28">
        <f t="shared" si="2"/>
        <v>85.495989256288325</v>
      </c>
      <c r="E15" s="29">
        <f t="shared" si="2"/>
        <v>1.1070378570650796</v>
      </c>
      <c r="F15" s="28">
        <f t="shared" si="3"/>
        <v>13.396972886646582</v>
      </c>
      <c r="G15" s="11">
        <f t="shared" si="0"/>
        <v>99.999999999999986</v>
      </c>
      <c r="H15" s="30">
        <v>23554.999999999993</v>
      </c>
      <c r="I15" s="30">
        <v>305</v>
      </c>
      <c r="J15" s="30">
        <v>3690.9999999999986</v>
      </c>
      <c r="K15" s="11">
        <f t="shared" si="4"/>
        <v>27550.999999999993</v>
      </c>
      <c r="L15" s="21"/>
    </row>
    <row r="16" spans="1:12" ht="14.1" customHeight="1">
      <c r="B16" s="26" t="s">
        <v>18</v>
      </c>
      <c r="C16" s="27">
        <f t="shared" si="1"/>
        <v>77454.999999999869</v>
      </c>
      <c r="D16" s="28">
        <f t="shared" si="2"/>
        <v>89.858627590213658</v>
      </c>
      <c r="E16" s="29">
        <f t="shared" si="2"/>
        <v>0.5022270996062238</v>
      </c>
      <c r="F16" s="28">
        <f t="shared" si="3"/>
        <v>9.6391453101801172</v>
      </c>
      <c r="G16" s="11">
        <f t="shared" si="0"/>
        <v>100</v>
      </c>
      <c r="H16" s="30">
        <v>69599.999999999869</v>
      </c>
      <c r="I16" s="30">
        <v>389</v>
      </c>
      <c r="J16" s="30">
        <v>7465.9999999999973</v>
      </c>
      <c r="K16" s="11">
        <f t="shared" si="4"/>
        <v>77454.999999999869</v>
      </c>
      <c r="L16" s="21"/>
    </row>
    <row r="17" spans="2:12" ht="14.1" customHeight="1">
      <c r="B17" s="26" t="s">
        <v>19</v>
      </c>
      <c r="C17" s="27">
        <f t="shared" si="1"/>
        <v>27647.000000000004</v>
      </c>
      <c r="D17" s="28">
        <f t="shared" si="2"/>
        <v>95.308713422794526</v>
      </c>
      <c r="E17" s="29">
        <f t="shared" si="2"/>
        <v>1.0525554309690024</v>
      </c>
      <c r="F17" s="28">
        <f t="shared" si="3"/>
        <v>3.6387311462364806</v>
      </c>
      <c r="G17" s="11">
        <f t="shared" si="0"/>
        <v>100.00000000000001</v>
      </c>
      <c r="H17" s="30">
        <v>26350.000000000004</v>
      </c>
      <c r="I17" s="30">
        <v>291.00000000000011</v>
      </c>
      <c r="J17" s="30">
        <v>1005.9999999999999</v>
      </c>
      <c r="K17" s="11">
        <f t="shared" si="4"/>
        <v>27647.000000000004</v>
      </c>
      <c r="L17" s="21"/>
    </row>
    <row r="18" spans="2:12" ht="14.1" customHeight="1">
      <c r="B18" s="26" t="s">
        <v>20</v>
      </c>
      <c r="C18" s="27">
        <f t="shared" si="1"/>
        <v>77479.000000000087</v>
      </c>
      <c r="D18" s="28">
        <f t="shared" si="2"/>
        <v>83.671704590921422</v>
      </c>
      <c r="E18" s="29">
        <f t="shared" si="2"/>
        <v>5.3278953006621075</v>
      </c>
      <c r="F18" s="28">
        <f t="shared" si="3"/>
        <v>11.000400108416464</v>
      </c>
      <c r="G18" s="11">
        <f t="shared" si="0"/>
        <v>100</v>
      </c>
      <c r="H18" s="30">
        <v>64828.000000000087</v>
      </c>
      <c r="I18" s="30">
        <v>4127.9999999999991</v>
      </c>
      <c r="J18" s="30">
        <v>8523.0000000000018</v>
      </c>
      <c r="K18" s="11">
        <f t="shared" si="4"/>
        <v>77479.000000000087</v>
      </c>
      <c r="L18" s="21"/>
    </row>
    <row r="19" spans="2:12" ht="14.1" customHeight="1">
      <c r="B19" s="26" t="s">
        <v>21</v>
      </c>
      <c r="C19" s="27">
        <f t="shared" si="1"/>
        <v>16961.000000000018</v>
      </c>
      <c r="D19" s="28">
        <f t="shared" si="2"/>
        <v>88.267201226342792</v>
      </c>
      <c r="E19" s="29">
        <f t="shared" si="2"/>
        <v>3.6377572077118057</v>
      </c>
      <c r="F19" s="28">
        <f t="shared" si="3"/>
        <v>8.0950415659453956</v>
      </c>
      <c r="G19" s="11">
        <f t="shared" si="0"/>
        <v>99.999999999999986</v>
      </c>
      <c r="H19" s="30">
        <v>14971.000000000018</v>
      </c>
      <c r="I19" s="30">
        <v>617</v>
      </c>
      <c r="J19" s="30">
        <v>1373</v>
      </c>
      <c r="K19" s="11">
        <f t="shared" si="4"/>
        <v>16961.000000000018</v>
      </c>
      <c r="L19" s="21"/>
    </row>
    <row r="20" spans="2:12" ht="14.1" customHeight="1">
      <c r="B20" s="31" t="s">
        <v>22</v>
      </c>
      <c r="C20" s="27">
        <f t="shared" si="1"/>
        <v>32431.000000000007</v>
      </c>
      <c r="D20" s="28">
        <f t="shared" si="2"/>
        <v>88.791588295149708</v>
      </c>
      <c r="E20" s="29">
        <f t="shared" si="2"/>
        <v>0.99287718540902203</v>
      </c>
      <c r="F20" s="28">
        <f t="shared" si="3"/>
        <v>10.215534519441274</v>
      </c>
      <c r="G20" s="11">
        <f t="shared" si="0"/>
        <v>100.00000000000001</v>
      </c>
      <c r="H20" s="30">
        <v>28796.000000000007</v>
      </c>
      <c r="I20" s="30">
        <v>322</v>
      </c>
      <c r="J20" s="30">
        <v>3313</v>
      </c>
      <c r="K20" s="11">
        <f t="shared" si="4"/>
        <v>32431.000000000007</v>
      </c>
      <c r="L20" s="21"/>
    </row>
    <row r="21" spans="2:12" ht="14.1" customHeight="1">
      <c r="B21" s="26" t="s">
        <v>23</v>
      </c>
      <c r="C21" s="27">
        <f t="shared" si="1"/>
        <v>123368.0000000001</v>
      </c>
      <c r="D21" s="28">
        <f t="shared" si="2"/>
        <v>81.513034174178088</v>
      </c>
      <c r="E21" s="29">
        <f t="shared" si="2"/>
        <v>11.149568769859272</v>
      </c>
      <c r="F21" s="28">
        <f t="shared" si="3"/>
        <v>7.3373970559626409</v>
      </c>
      <c r="G21" s="11">
        <f t="shared" si="0"/>
        <v>100</v>
      </c>
      <c r="H21" s="30">
        <v>100561.0000000001</v>
      </c>
      <c r="I21" s="30">
        <v>13754.999999999998</v>
      </c>
      <c r="J21" s="30">
        <v>9051.9999999999982</v>
      </c>
      <c r="K21" s="11">
        <f t="shared" si="4"/>
        <v>123368.0000000001</v>
      </c>
      <c r="L21" s="21"/>
    </row>
    <row r="22" spans="2:12" ht="14.1" customHeight="1">
      <c r="B22" s="26" t="s">
        <v>24</v>
      </c>
      <c r="C22" s="27">
        <f t="shared" si="1"/>
        <v>259620.00000000029</v>
      </c>
      <c r="D22" s="28">
        <f t="shared" si="2"/>
        <v>72.681996764502017</v>
      </c>
      <c r="E22" s="29">
        <f t="shared" si="2"/>
        <v>12.147754410291935</v>
      </c>
      <c r="F22" s="28">
        <f t="shared" si="3"/>
        <v>15.170248825206048</v>
      </c>
      <c r="G22" s="11">
        <f t="shared" si="0"/>
        <v>100</v>
      </c>
      <c r="H22" s="30">
        <v>188697.00000000035</v>
      </c>
      <c r="I22" s="30">
        <v>31537.999999999956</v>
      </c>
      <c r="J22" s="30">
        <v>39384.999999999985</v>
      </c>
      <c r="K22" s="11">
        <f t="shared" si="4"/>
        <v>259620.00000000029</v>
      </c>
      <c r="L22" s="21"/>
    </row>
    <row r="23" spans="2:12" ht="14.1" customHeight="1">
      <c r="B23" s="26" t="s">
        <v>25</v>
      </c>
      <c r="C23" s="27">
        <f t="shared" si="1"/>
        <v>10153.999999999991</v>
      </c>
      <c r="D23" s="28">
        <f t="shared" si="2"/>
        <v>78.048059877880632</v>
      </c>
      <c r="E23" s="29" t="s">
        <v>26</v>
      </c>
      <c r="F23" s="28">
        <f t="shared" si="3"/>
        <v>21.951940122119375</v>
      </c>
      <c r="G23" s="11">
        <f t="shared" si="0"/>
        <v>100</v>
      </c>
      <c r="H23" s="30">
        <v>7924.9999999999918</v>
      </c>
      <c r="I23" s="30">
        <v>0</v>
      </c>
      <c r="J23" s="30">
        <v>2228.9999999999995</v>
      </c>
      <c r="K23" s="11">
        <f t="shared" si="4"/>
        <v>10153.999999999991</v>
      </c>
      <c r="L23" s="21"/>
    </row>
    <row r="24" spans="2:12" ht="14.1" customHeight="1">
      <c r="B24" s="26" t="s">
        <v>27</v>
      </c>
      <c r="C24" s="27">
        <f t="shared" si="1"/>
        <v>23705.999999999985</v>
      </c>
      <c r="D24" s="28">
        <f t="shared" si="2"/>
        <v>81.515228212266919</v>
      </c>
      <c r="E24" s="29">
        <f>I24/$C24*100</f>
        <v>8.6686914705137976</v>
      </c>
      <c r="F24" s="28">
        <f t="shared" si="3"/>
        <v>9.8160803172192743</v>
      </c>
      <c r="G24" s="11">
        <f t="shared" si="0"/>
        <v>99.999999999999986</v>
      </c>
      <c r="H24" s="30">
        <v>19323.999999999985</v>
      </c>
      <c r="I24" s="30">
        <v>2054.9999999999995</v>
      </c>
      <c r="J24" s="30">
        <v>2327</v>
      </c>
      <c r="K24" s="11">
        <f t="shared" si="4"/>
        <v>23705.999999999985</v>
      </c>
      <c r="L24" s="21"/>
    </row>
    <row r="25" spans="2:12" ht="14.1" customHeight="1">
      <c r="B25" s="26" t="s">
        <v>28</v>
      </c>
      <c r="C25" s="27">
        <f t="shared" si="1"/>
        <v>36377.000000000022</v>
      </c>
      <c r="D25" s="28">
        <f t="shared" si="2"/>
        <v>94.353575061165031</v>
      </c>
      <c r="E25" s="29">
        <f>I25/$C25*100</f>
        <v>3.9228083679247843</v>
      </c>
      <c r="F25" s="28">
        <f t="shared" si="3"/>
        <v>1.7236165709101894</v>
      </c>
      <c r="G25" s="11">
        <f t="shared" si="0"/>
        <v>100.00000000000001</v>
      </c>
      <c r="H25" s="30">
        <v>34323.000000000022</v>
      </c>
      <c r="I25" s="30">
        <v>1426.9999999999995</v>
      </c>
      <c r="J25" s="30">
        <v>627</v>
      </c>
      <c r="K25" s="11">
        <f t="shared" si="4"/>
        <v>36377.000000000022</v>
      </c>
      <c r="L25" s="21"/>
    </row>
    <row r="26" spans="2:12" ht="14.1" customHeight="1">
      <c r="B26" s="26" t="s">
        <v>29</v>
      </c>
      <c r="C26" s="27">
        <f t="shared" si="1"/>
        <v>18847.000000000004</v>
      </c>
      <c r="D26" s="28">
        <f t="shared" si="2"/>
        <v>71.125378044251079</v>
      </c>
      <c r="E26" s="29">
        <f>I26/$C26*100</f>
        <v>8.7069560142197719</v>
      </c>
      <c r="F26" s="28">
        <f t="shared" si="3"/>
        <v>20.167665941529151</v>
      </c>
      <c r="G26" s="32">
        <f t="shared" si="0"/>
        <v>100</v>
      </c>
      <c r="H26" s="30">
        <v>13405.000000000004</v>
      </c>
      <c r="I26" s="30">
        <v>1641.0000000000007</v>
      </c>
      <c r="J26" s="30">
        <v>3800.9999999999995</v>
      </c>
      <c r="K26" s="32">
        <f t="shared" si="4"/>
        <v>18847.000000000004</v>
      </c>
      <c r="L26" s="21"/>
    </row>
    <row r="27" spans="2:12" ht="14.1" customHeight="1">
      <c r="B27" s="31" t="s">
        <v>30</v>
      </c>
      <c r="C27" s="27">
        <f t="shared" si="1"/>
        <v>11233.000000000002</v>
      </c>
      <c r="D27" s="28">
        <f t="shared" si="2"/>
        <v>52.88880975696609</v>
      </c>
      <c r="E27" s="29">
        <f>I27/$C27*100</f>
        <v>20.591115463366865</v>
      </c>
      <c r="F27" s="28">
        <f t="shared" si="3"/>
        <v>26.520074779667052</v>
      </c>
      <c r="G27" s="32">
        <f t="shared" si="0"/>
        <v>100.00000000000001</v>
      </c>
      <c r="H27" s="30">
        <v>5941.0000000000018</v>
      </c>
      <c r="I27" s="30">
        <v>2313.0000000000005</v>
      </c>
      <c r="J27" s="30">
        <v>2979.0000000000005</v>
      </c>
      <c r="K27" s="32">
        <f t="shared" si="4"/>
        <v>11233.000000000002</v>
      </c>
      <c r="L27" s="21"/>
    </row>
    <row r="28" spans="2:12" ht="14.1" customHeight="1">
      <c r="B28" s="26" t="s">
        <v>31</v>
      </c>
      <c r="C28" s="27">
        <f t="shared" si="1"/>
        <v>3091.9999999999995</v>
      </c>
      <c r="D28" s="28">
        <f t="shared" si="2"/>
        <v>85.672703751617078</v>
      </c>
      <c r="E28" s="29">
        <f>I28/$C28*100</f>
        <v>2.2962483829236744</v>
      </c>
      <c r="F28" s="28">
        <f t="shared" si="3"/>
        <v>12.031047865459252</v>
      </c>
      <c r="G28" s="32">
        <f t="shared" si="0"/>
        <v>100.00000000000001</v>
      </c>
      <c r="H28" s="30">
        <v>2648.9999999999995</v>
      </c>
      <c r="I28" s="30">
        <v>71</v>
      </c>
      <c r="J28" s="30">
        <v>372</v>
      </c>
      <c r="K28" s="32">
        <f t="shared" si="4"/>
        <v>3091.9999999999995</v>
      </c>
      <c r="L28" s="21"/>
    </row>
    <row r="29" spans="2:12" ht="5.0999999999999996" customHeight="1" thickBot="1">
      <c r="B29" s="33"/>
      <c r="C29" s="34"/>
      <c r="D29" s="34"/>
      <c r="E29" s="34"/>
      <c r="F29" s="34"/>
      <c r="G29" s="35"/>
      <c r="H29" s="35"/>
      <c r="I29" s="35"/>
      <c r="J29" s="35"/>
      <c r="K29" s="35"/>
      <c r="L29" s="36"/>
    </row>
    <row r="30" spans="2:12" ht="5.0999999999999996" customHeight="1">
      <c r="G30" s="37"/>
      <c r="H30" s="38"/>
      <c r="I30" s="38"/>
      <c r="J30" s="38"/>
      <c r="K30" s="32"/>
      <c r="L30" s="39"/>
    </row>
    <row r="31" spans="2:12">
      <c r="B31" s="40" t="s">
        <v>32</v>
      </c>
      <c r="G31" s="37"/>
      <c r="H31" s="38"/>
      <c r="I31" s="38"/>
      <c r="J31" s="38"/>
      <c r="K31" s="32"/>
      <c r="L31" s="39"/>
    </row>
    <row r="32" spans="2:12" ht="3.75" customHeight="1">
      <c r="B32" s="40"/>
      <c r="G32" s="37"/>
      <c r="H32" s="38"/>
      <c r="I32" s="38"/>
      <c r="J32" s="38"/>
      <c r="K32" s="32"/>
      <c r="L32" s="41"/>
    </row>
    <row r="33" spans="2:12">
      <c r="B33" s="42" t="s">
        <v>33</v>
      </c>
      <c r="C33" s="43"/>
      <c r="D33" s="43"/>
      <c r="E33" s="43"/>
      <c r="F33" s="43"/>
      <c r="G33" s="37"/>
      <c r="H33" s="32"/>
      <c r="I33" s="32"/>
      <c r="J33" s="37"/>
      <c r="K33" s="32"/>
      <c r="L33" s="41"/>
    </row>
    <row r="34" spans="2:12">
      <c r="E34" s="44"/>
      <c r="F34" s="44"/>
      <c r="G34" s="45"/>
    </row>
    <row r="35" spans="2:12">
      <c r="B35" s="46"/>
      <c r="C35" s="46"/>
      <c r="D35" s="46"/>
      <c r="E35" s="46"/>
      <c r="F35" s="46"/>
    </row>
    <row r="36" spans="2:12">
      <c r="B36" s="46"/>
      <c r="C36" s="46"/>
      <c r="D36" s="46"/>
      <c r="E36" s="46"/>
      <c r="F36" s="46"/>
    </row>
    <row r="37" spans="2:12">
      <c r="B37" s="47" t="s">
        <v>34</v>
      </c>
      <c r="C37" s="46"/>
      <c r="D37" s="46"/>
      <c r="E37" s="46"/>
      <c r="F37" s="46"/>
    </row>
  </sheetData>
  <mergeCells count="10">
    <mergeCell ref="B5:B7"/>
    <mergeCell ref="C5:C7"/>
    <mergeCell ref="D5:F5"/>
    <mergeCell ref="H5:J5"/>
    <mergeCell ref="D6:D7"/>
    <mergeCell ref="E6:E7"/>
    <mergeCell ref="F6:F7"/>
    <mergeCell ref="H6:H7"/>
    <mergeCell ref="I6:I7"/>
    <mergeCell ref="J6:J7"/>
  </mergeCells>
  <hyperlinks>
    <hyperlink ref="A1" location="'COMPENDIO 2019'!C38" display="←Í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I38"/>
  <sheetViews>
    <sheetView showGridLines="0" zoomScale="90" zoomScaleNormal="90" workbookViewId="0"/>
  </sheetViews>
  <sheetFormatPr baseColWidth="10" defaultColWidth="11.42578125" defaultRowHeight="12.75"/>
  <cols>
    <col min="1" max="1" width="25.5703125" style="65" customWidth="1"/>
    <col min="2" max="2" width="11.140625" style="65" bestFit="1" customWidth="1"/>
    <col min="3" max="3" width="12.140625" style="65" customWidth="1"/>
    <col min="4" max="4" width="11.42578125" style="65"/>
    <col min="5" max="5" width="11.42578125" style="66"/>
    <col min="6" max="16384" width="11.42578125" style="90"/>
  </cols>
  <sheetData>
    <row r="3" spans="1:4">
      <c r="A3" s="62"/>
      <c r="B3" s="63"/>
      <c r="C3" s="64"/>
    </row>
    <row r="4" spans="1:4">
      <c r="A4" s="67"/>
      <c r="B4" s="68"/>
      <c r="C4" s="69"/>
    </row>
    <row r="5" spans="1:4">
      <c r="A5" s="67"/>
      <c r="B5" s="70"/>
      <c r="C5" s="64"/>
    </row>
    <row r="6" spans="1:4">
      <c r="A6" s="67"/>
      <c r="B6" s="70"/>
      <c r="C6" s="64"/>
    </row>
    <row r="7" spans="1:4">
      <c r="A7" s="71"/>
      <c r="B7" s="70"/>
      <c r="C7" s="64"/>
    </row>
    <row r="8" spans="1:4">
      <c r="A8" s="72"/>
      <c r="C8" s="73"/>
    </row>
    <row r="9" spans="1:4" ht="15.75">
      <c r="A9" s="74"/>
      <c r="B9" s="74"/>
      <c r="C9" s="75"/>
    </row>
    <row r="10" spans="1:4">
      <c r="A10" s="72"/>
      <c r="C10" s="73"/>
    </row>
    <row r="11" spans="1:4">
      <c r="C11" s="73"/>
    </row>
    <row r="12" spans="1:4">
      <c r="A12" s="76"/>
      <c r="B12" s="77"/>
      <c r="C12" s="78"/>
    </row>
    <row r="13" spans="1:4">
      <c r="A13" s="77"/>
      <c r="B13" s="77"/>
      <c r="C13" s="77"/>
    </row>
    <row r="14" spans="1:4">
      <c r="A14" s="79">
        <v>2018</v>
      </c>
      <c r="B14" s="80">
        <f>SUM(B16:B18)</f>
        <v>972262.00000000058</v>
      </c>
      <c r="C14" s="81">
        <f>SUM(C16:C18)</f>
        <v>100</v>
      </c>
      <c r="D14" s="82"/>
    </row>
    <row r="15" spans="1:4">
      <c r="A15" s="83"/>
      <c r="B15" s="84"/>
      <c r="C15" s="85"/>
      <c r="D15" s="82"/>
    </row>
    <row r="16" spans="1:4">
      <c r="A16" s="83" t="s">
        <v>8</v>
      </c>
      <c r="B16" s="86">
        <v>763599.0000000007</v>
      </c>
      <c r="C16" s="81">
        <f>(B16/B$14)*100</f>
        <v>78.538398086112622</v>
      </c>
      <c r="D16" s="82"/>
    </row>
    <row r="17" spans="1:4">
      <c r="A17" s="83" t="s">
        <v>9</v>
      </c>
      <c r="B17" s="86">
        <v>82455.999999999927</v>
      </c>
      <c r="C17" s="81">
        <f t="shared" ref="C17:C18" si="0">(B17/B$14)*100</f>
        <v>8.4808415838529001</v>
      </c>
      <c r="D17" s="82"/>
    </row>
    <row r="18" spans="1:4">
      <c r="A18" s="87" t="s">
        <v>10</v>
      </c>
      <c r="B18" s="86">
        <v>126207</v>
      </c>
      <c r="C18" s="81">
        <f t="shared" si="0"/>
        <v>12.980760330034489</v>
      </c>
      <c r="D18" s="82"/>
    </row>
    <row r="30" spans="1:4">
      <c r="A30" s="88" t="s">
        <v>35</v>
      </c>
    </row>
    <row r="38" spans="9:9" ht="15">
      <c r="I38" s="89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3.2_18</vt:lpstr>
      <vt:lpstr>Graf-3.2_A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2021-01-11T17:43:36Z</dcterms:created>
  <dcterms:modified xsi:type="dcterms:W3CDTF">2021-01-11T17:44:52Z</dcterms:modified>
</cp:coreProperties>
</file>